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38400" windowHeight="21080" tabRatio="500"/>
  </bookViews>
  <sheets>
    <sheet name="Blat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3" i="1" l="1"/>
  <c r="A72" i="1"/>
  <c r="A71" i="1"/>
  <c r="A66" i="1"/>
  <c r="A65" i="1"/>
  <c r="A64" i="1"/>
  <c r="A63" i="1"/>
  <c r="A57" i="1"/>
  <c r="A56" i="1"/>
  <c r="A50" i="1"/>
  <c r="A49" i="1"/>
  <c r="A48" i="1"/>
  <c r="A43" i="1"/>
  <c r="A42" i="1"/>
  <c r="A39" i="1"/>
  <c r="A38" i="1"/>
  <c r="A37" i="1"/>
  <c r="A36" i="1"/>
  <c r="A35" i="1"/>
  <c r="A34" i="1"/>
  <c r="A33" i="1"/>
  <c r="A28" i="1"/>
  <c r="A27" i="1"/>
  <c r="A26" i="1"/>
  <c r="A25" i="1"/>
  <c r="A23" i="1"/>
  <c r="A22" i="1"/>
  <c r="A21" i="1"/>
  <c r="A20" i="1"/>
  <c r="A19" i="1"/>
  <c r="A18" i="1"/>
  <c r="A16" i="1"/>
  <c r="A15" i="1"/>
  <c r="A10" i="1"/>
  <c r="A9" i="1"/>
  <c r="A7" i="1"/>
  <c r="A6" i="1"/>
  <c r="A5" i="1"/>
  <c r="A4" i="1"/>
</calcChain>
</file>

<file path=xl/sharedStrings.xml><?xml version="1.0" encoding="utf-8"?>
<sst xmlns="http://schemas.openxmlformats.org/spreadsheetml/2006/main" count="134" uniqueCount="85">
  <si>
    <t>Mittwoch, 03. August 2016</t>
  </si>
  <si>
    <t xml:space="preserve">Prfg. Nr. </t>
  </si>
  <si>
    <t>Beginn</t>
  </si>
  <si>
    <t>Prüfungsbezeichnung</t>
  </si>
  <si>
    <t>N</t>
  </si>
  <si>
    <t>STF</t>
  </si>
  <si>
    <r>
      <t xml:space="preserve">Springprüfung Kl. M* TN bis 600 RLP </t>
    </r>
    <r>
      <rPr>
        <i/>
        <sz val="12"/>
        <color theme="1"/>
        <rFont val="Calibri"/>
        <scheme val="minor"/>
      </rPr>
      <t>Wertung Ohre Cup</t>
    </r>
  </si>
  <si>
    <t>B</t>
  </si>
  <si>
    <t>Springprüfung Kl. M* TN von 601 - 2100 RLP</t>
  </si>
  <si>
    <t>Springprüfung Kl. M* TN von 2101 - 5700 RLP</t>
  </si>
  <si>
    <t>Springprüfung Kl. M* TN ab 5701 RLP</t>
  </si>
  <si>
    <t>Springplatz</t>
  </si>
  <si>
    <t>Dressurplatz</t>
  </si>
  <si>
    <t>D</t>
  </si>
  <si>
    <r>
      <t xml:space="preserve">Dressurprüfung Kl. L* -Tr.- Aufg. L2 </t>
    </r>
    <r>
      <rPr>
        <i/>
        <sz val="12"/>
        <color theme="1"/>
        <rFont val="Calibri"/>
        <scheme val="minor"/>
      </rPr>
      <t>KM Wertung Börde</t>
    </r>
  </si>
  <si>
    <r>
      <t xml:space="preserve">Dressurprüfung Kl A** Aufg. A9/1 </t>
    </r>
    <r>
      <rPr>
        <i/>
        <sz val="12"/>
        <color theme="1"/>
        <rFont val="Calibri"/>
        <scheme val="minor"/>
      </rPr>
      <t>KM Wertung Börde</t>
    </r>
  </si>
  <si>
    <t>Donnerstag, 04. August 2016</t>
  </si>
  <si>
    <t>Springpferdeprüfung Kl. A** 5+6j. Pferde TN bis 1000 RLP</t>
  </si>
  <si>
    <t>Springpferdeprüfung Kl. A** 5+6j. Pferde TN ab 1001 RLP</t>
  </si>
  <si>
    <t xml:space="preserve">Springpferdeprüfung Kl. A* 4j. Pferde </t>
  </si>
  <si>
    <t>Springpferdeprüfung Kl. L 4+5j. Pferde TN bis 1750 RLP</t>
  </si>
  <si>
    <t>Springpferdeprüfung Kl. L 4+5j. Pferde TN ab 1751 RLP</t>
  </si>
  <si>
    <t>Springpferdeprüfung Kl. L 5-7j. Pferde TN bis 1750 RLP</t>
  </si>
  <si>
    <t>Springpferdeprüfung Kl. L 5-7j. Pferde TN ab 1751 RLP</t>
  </si>
  <si>
    <t>Springpferdeprüfung Kl. M* 5-7j. Pferde TN bis 2300 RLP</t>
  </si>
  <si>
    <t>C</t>
  </si>
  <si>
    <t>Q</t>
  </si>
  <si>
    <t>M</t>
  </si>
  <si>
    <t>W</t>
  </si>
  <si>
    <t>I</t>
  </si>
  <si>
    <t>Reitpferdeprüfung Aufg. RP1</t>
  </si>
  <si>
    <t>Dressurpferdeprüfung Kl. A 4j. Pferde Aufg. DA3/1 20x60m</t>
  </si>
  <si>
    <t>Dressurpferdeprüfung Kl. A 5+6j. Pferde Aufg. DA4/1 20x60m</t>
  </si>
  <si>
    <t>Dressurpferdeprüfung Kl. L 5-7j. Pferde Aufg. DL4</t>
  </si>
  <si>
    <t>L</t>
  </si>
  <si>
    <t>V</t>
  </si>
  <si>
    <t>H</t>
  </si>
  <si>
    <t>Freitag, 05. August 2016</t>
  </si>
  <si>
    <t>Zeitspringprüfung Kl.M* TN bis 650 RLP</t>
  </si>
  <si>
    <t>Zeitspringprüfung Kl.M* TN ab 651 RLP</t>
  </si>
  <si>
    <t>Springprüfung Kl. M**TN bis 2150 RLP</t>
  </si>
  <si>
    <t>Springprüfung Kl. M**TN ab 2151 RLP</t>
  </si>
  <si>
    <t>Springprüfung Kl.S*</t>
  </si>
  <si>
    <t>Zwei-Phasen-Springprüfung Kl.A**</t>
  </si>
  <si>
    <t>Springprüfung Kl. L mit steigenden Hindernissen</t>
  </si>
  <si>
    <t>P</t>
  </si>
  <si>
    <t>O</t>
  </si>
  <si>
    <t>F</t>
  </si>
  <si>
    <t>Dressurprüfung Kl. M* Aufg. M3</t>
  </si>
  <si>
    <t>J</t>
  </si>
  <si>
    <t>Dressur WB WBO 246 Aufg. E8</t>
  </si>
  <si>
    <t>R</t>
  </si>
  <si>
    <t>Dressurprüfung Kl. S* Aufg. S1</t>
  </si>
  <si>
    <t>A</t>
  </si>
  <si>
    <t>Samstag, 06. August 2016</t>
  </si>
  <si>
    <r>
      <t xml:space="preserve">Springprüfung Kl. M** </t>
    </r>
    <r>
      <rPr>
        <i/>
        <sz val="12"/>
        <color theme="1"/>
        <rFont val="Calibri"/>
        <scheme val="minor"/>
      </rPr>
      <t>-TL- youngster-Prüfung</t>
    </r>
  </si>
  <si>
    <r>
      <t xml:space="preserve">Springprüfung Kl.S* </t>
    </r>
    <r>
      <rPr>
        <i/>
        <sz val="12"/>
        <color theme="1"/>
        <rFont val="Calibri"/>
        <scheme val="minor"/>
      </rPr>
      <t>Qualifikation z.W.Seineke Partner Pferd Cup 2016/17</t>
    </r>
  </si>
  <si>
    <t>Springprüfung Kl. M** Jagd um Punkte</t>
  </si>
  <si>
    <t>Schaubild</t>
  </si>
  <si>
    <t>Motorrad- und Quad-Stuntshow</t>
  </si>
  <si>
    <t>Mächtigkeits-Springprüfung Kl. S*</t>
  </si>
  <si>
    <t>X</t>
  </si>
  <si>
    <t>Dressurprüfung Kl. M** Aufg. M11</t>
  </si>
  <si>
    <t>Dressurprüfung Kl. L** -Kand.- Aufg. L10</t>
  </si>
  <si>
    <t>T</t>
  </si>
  <si>
    <t>St. Georg Special* Aufg. S5</t>
  </si>
  <si>
    <t>K</t>
  </si>
  <si>
    <t>20:00 Uhr radio SAW Party im Festzelt</t>
  </si>
  <si>
    <t>Sonntag, 07. August 2016</t>
  </si>
  <si>
    <t>Stilspring-WB 265 mit EZ</t>
  </si>
  <si>
    <t>S</t>
  </si>
  <si>
    <r>
      <t xml:space="preserve">Stilspringprüfung Kl.A* </t>
    </r>
    <r>
      <rPr>
        <i/>
        <sz val="12"/>
        <color rgb="FF000000"/>
        <rFont val="Calibri"/>
        <scheme val="minor"/>
      </rPr>
      <t>-TL- reitsicher.de Junio Cup</t>
    </r>
  </si>
  <si>
    <t>E</t>
  </si>
  <si>
    <r>
      <t xml:space="preserve">Springprüfung Kl.S* </t>
    </r>
    <r>
      <rPr>
        <i/>
        <sz val="12"/>
        <color rgb="FF000000"/>
        <rFont val="Calibri"/>
        <scheme val="minor"/>
      </rPr>
      <t>youngster-Prüfung</t>
    </r>
  </si>
  <si>
    <t>Führzügel-WB</t>
  </si>
  <si>
    <r>
      <t xml:space="preserve">Springprüfung Kl. S* mit Siegerrunde </t>
    </r>
    <r>
      <rPr>
        <i/>
        <sz val="12"/>
        <color rgb="FF000000"/>
        <rFont val="Calibri"/>
        <scheme val="minor"/>
      </rPr>
      <t>Großer Preis von Zobbenitz</t>
    </r>
  </si>
  <si>
    <t>anschl.</t>
  </si>
  <si>
    <t>Schauprogramm</t>
  </si>
  <si>
    <t>Springprüfung Kl. S* -Siegerrunde- Großer Preis von Zobbenitz</t>
  </si>
  <si>
    <t>Dressurprüfung Kl.S** -Intermediaire I-</t>
  </si>
  <si>
    <t>Reiter WB WBO 234 Schritt-Trab-Galopp</t>
  </si>
  <si>
    <t>Dressurprüfung Kl.S** -Prix St-Georges-Kür-</t>
  </si>
  <si>
    <t>U</t>
  </si>
  <si>
    <t>G</t>
  </si>
  <si>
    <t>Springpferdeprüfung Kl.M* 5-7j. Pferde TN ab 2301 RLP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</si>
</sst>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" xfId="0" applyNumberFormat="1" applyBorder="1"/>
    <xf numFmtId="0" fontId="0" fillId="0" borderId="1" xfId="0" applyNumberFormat="1" applyFill="1" applyBorder="1"/>
    <xf numFmtId="0" fontId="0" fillId="0" borderId="8" xfId="0" applyNumberFormat="1" applyFill="1" applyBorder="1"/>
    <xf numFmtId="16" fontId="0" fillId="0" borderId="5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NumberFormat="1" applyFill="1" applyBorder="1"/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0" fontId="6" fillId="0" borderId="23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0" fontId="6" fillId="0" borderId="33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74"/>
  <sheetViews>
    <sheetView tabSelected="1" showRuler="0" topLeftCell="A8" workbookViewId="0">
      <selection activeCell="C23" sqref="C23"/>
    </sheetView>
  </sheetViews>
  <sheetFormatPr baseColWidth="10" defaultRowHeight="15" x14ac:dyDescent="0"/>
  <cols>
    <col min="1" max="2" width="10.83203125" style="1"/>
    <col min="3" max="3" width="60.6640625" bestFit="1" customWidth="1"/>
    <col min="4" max="5" width="10.83203125" style="1"/>
  </cols>
  <sheetData>
    <row r="1" spans="1:8">
      <c r="A1" s="50" t="s">
        <v>0</v>
      </c>
      <c r="B1" s="51"/>
      <c r="C1" s="51"/>
      <c r="D1" s="51"/>
      <c r="E1" s="52"/>
      <c r="F1" s="2"/>
      <c r="G1" s="2"/>
    </row>
    <row r="2" spans="1:8">
      <c r="A2" s="53" t="s">
        <v>11</v>
      </c>
      <c r="B2" s="54"/>
      <c r="C2" s="54"/>
      <c r="D2" s="54"/>
      <c r="E2" s="55"/>
      <c r="F2" s="2"/>
      <c r="G2" s="2"/>
    </row>
    <row r="3" spans="1:8">
      <c r="A3" s="19" t="s">
        <v>1</v>
      </c>
      <c r="B3" s="20" t="s">
        <v>2</v>
      </c>
      <c r="C3" s="21" t="s">
        <v>3</v>
      </c>
      <c r="D3" s="20" t="s">
        <v>4</v>
      </c>
      <c r="E3" s="22" t="s">
        <v>5</v>
      </c>
    </row>
    <row r="4" spans="1:8">
      <c r="A4" s="8" t="str">
        <f>"27/1"</f>
        <v>27/1</v>
      </c>
      <c r="B4" s="9">
        <v>0.64583333333333337</v>
      </c>
      <c r="C4" s="5" t="s">
        <v>6</v>
      </c>
      <c r="D4" s="13">
        <v>40</v>
      </c>
      <c r="E4" s="14" t="s">
        <v>7</v>
      </c>
      <c r="F4" s="3"/>
      <c r="G4" s="3"/>
      <c r="H4" s="3"/>
    </row>
    <row r="5" spans="1:8">
      <c r="A5" s="10" t="str">
        <f>"27/2"</f>
        <v>27/2</v>
      </c>
      <c r="B5" s="9">
        <v>0.6875</v>
      </c>
      <c r="C5" s="5" t="s">
        <v>8</v>
      </c>
      <c r="D5" s="13">
        <v>43</v>
      </c>
      <c r="E5" s="14" t="s">
        <v>7</v>
      </c>
      <c r="F5" s="3"/>
      <c r="G5" s="3"/>
      <c r="H5" s="3"/>
    </row>
    <row r="6" spans="1:8">
      <c r="A6" s="8" t="str">
        <f>"27/3"</f>
        <v>27/3</v>
      </c>
      <c r="B6" s="9">
        <v>0.72916666666666663</v>
      </c>
      <c r="C6" s="5" t="s">
        <v>9</v>
      </c>
      <c r="D6" s="13">
        <v>36</v>
      </c>
      <c r="E6" s="14" t="s">
        <v>7</v>
      </c>
      <c r="F6" s="3"/>
      <c r="G6" s="3"/>
      <c r="H6" s="3"/>
    </row>
    <row r="7" spans="1:8">
      <c r="A7" s="10" t="str">
        <f>"27/4"</f>
        <v>27/4</v>
      </c>
      <c r="B7" s="9">
        <v>0.77083333333333337</v>
      </c>
      <c r="C7" s="5" t="s">
        <v>10</v>
      </c>
      <c r="D7" s="13">
        <v>48</v>
      </c>
      <c r="E7" s="14" t="s">
        <v>7</v>
      </c>
      <c r="F7" s="3"/>
      <c r="G7" s="3"/>
      <c r="H7" s="3"/>
    </row>
    <row r="8" spans="1:8">
      <c r="A8" s="45" t="s">
        <v>12</v>
      </c>
      <c r="B8" s="46"/>
      <c r="C8" s="46"/>
      <c r="D8" s="46"/>
      <c r="E8" s="47"/>
      <c r="F8" s="3"/>
      <c r="G8" s="3"/>
      <c r="H8" s="3"/>
    </row>
    <row r="9" spans="1:8">
      <c r="A9" s="10" t="str">
        <f>"08"</f>
        <v>08</v>
      </c>
      <c r="B9" s="9">
        <v>0.60416666666666663</v>
      </c>
      <c r="C9" s="6" t="s">
        <v>15</v>
      </c>
      <c r="D9" s="15">
        <v>26</v>
      </c>
      <c r="E9" s="16" t="s">
        <v>13</v>
      </c>
      <c r="F9" s="3"/>
      <c r="G9" s="3"/>
      <c r="H9" s="3"/>
    </row>
    <row r="10" spans="1:8" ht="16" thickBot="1">
      <c r="A10" s="11" t="str">
        <f>"09"</f>
        <v>09</v>
      </c>
      <c r="B10" s="12">
        <v>0.6875</v>
      </c>
      <c r="C10" s="7" t="s">
        <v>14</v>
      </c>
      <c r="D10" s="17">
        <v>29</v>
      </c>
      <c r="E10" s="18" t="s">
        <v>4</v>
      </c>
      <c r="F10" s="3"/>
      <c r="G10" s="3"/>
      <c r="H10" s="3"/>
    </row>
    <row r="11" spans="1:8" ht="16" thickBot="1">
      <c r="A11" s="4"/>
      <c r="B11" s="4"/>
      <c r="C11" s="3"/>
      <c r="D11" s="4"/>
      <c r="E11" s="4"/>
      <c r="F11" s="3"/>
      <c r="G11" s="3"/>
      <c r="H11" s="3"/>
    </row>
    <row r="12" spans="1:8">
      <c r="A12" s="50" t="s">
        <v>16</v>
      </c>
      <c r="B12" s="51"/>
      <c r="C12" s="51"/>
      <c r="D12" s="51"/>
      <c r="E12" s="52"/>
      <c r="F12" s="3"/>
      <c r="G12" s="3"/>
      <c r="H12" s="3"/>
    </row>
    <row r="13" spans="1:8">
      <c r="A13" s="53" t="s">
        <v>11</v>
      </c>
      <c r="B13" s="54"/>
      <c r="C13" s="54"/>
      <c r="D13" s="54"/>
      <c r="E13" s="55"/>
      <c r="F13" s="3"/>
      <c r="G13" s="3"/>
      <c r="H13" s="3"/>
    </row>
    <row r="14" spans="1:8">
      <c r="A14" s="19" t="s">
        <v>1</v>
      </c>
      <c r="B14" s="20" t="s">
        <v>2</v>
      </c>
      <c r="C14" s="21" t="s">
        <v>3</v>
      </c>
      <c r="D14" s="20" t="s">
        <v>4</v>
      </c>
      <c r="E14" s="22" t="s">
        <v>5</v>
      </c>
      <c r="F14" s="3"/>
      <c r="G14" s="3"/>
      <c r="H14" s="3"/>
    </row>
    <row r="15" spans="1:8">
      <c r="A15" s="10" t="str">
        <f>"18/1"</f>
        <v>18/1</v>
      </c>
      <c r="B15" s="9">
        <v>0.29166666666666669</v>
      </c>
      <c r="C15" s="5" t="s">
        <v>17</v>
      </c>
      <c r="D15" s="13">
        <v>43</v>
      </c>
      <c r="E15" s="14" t="s">
        <v>25</v>
      </c>
      <c r="F15" s="3"/>
      <c r="G15" s="3"/>
      <c r="H15" s="3"/>
    </row>
    <row r="16" spans="1:8">
      <c r="A16" s="10" t="str">
        <f>"18/2"</f>
        <v>18/2</v>
      </c>
      <c r="B16" s="9">
        <v>0.35416666666666669</v>
      </c>
      <c r="C16" s="5" t="s">
        <v>18</v>
      </c>
      <c r="D16" s="13">
        <v>48</v>
      </c>
      <c r="E16" s="14" t="s">
        <v>25</v>
      </c>
      <c r="F16" s="3"/>
      <c r="G16" s="3"/>
      <c r="H16" s="3"/>
    </row>
    <row r="17" spans="1:8">
      <c r="A17" s="10">
        <v>17</v>
      </c>
      <c r="B17" s="9">
        <v>0.40625</v>
      </c>
      <c r="C17" s="5" t="s">
        <v>19</v>
      </c>
      <c r="D17" s="13">
        <v>43</v>
      </c>
      <c r="E17" s="14" t="s">
        <v>26</v>
      </c>
      <c r="F17" s="3"/>
      <c r="G17" s="3"/>
      <c r="H17" s="3"/>
    </row>
    <row r="18" spans="1:8">
      <c r="A18" s="10" t="str">
        <f>"19/1"</f>
        <v>19/1</v>
      </c>
      <c r="B18" s="9">
        <v>0.46875</v>
      </c>
      <c r="C18" s="5" t="s">
        <v>20</v>
      </c>
      <c r="D18" s="13">
        <v>34</v>
      </c>
      <c r="E18" s="14" t="s">
        <v>27</v>
      </c>
      <c r="F18" s="3"/>
      <c r="G18" s="3"/>
      <c r="H18" s="3"/>
    </row>
    <row r="19" spans="1:8">
      <c r="A19" s="10" t="str">
        <f>"19/2"</f>
        <v>19/2</v>
      </c>
      <c r="B19" s="9">
        <v>0.51041666666666663</v>
      </c>
      <c r="C19" s="5" t="s">
        <v>21</v>
      </c>
      <c r="D19" s="13">
        <v>34</v>
      </c>
      <c r="E19" s="14" t="s">
        <v>27</v>
      </c>
      <c r="F19" s="3"/>
      <c r="G19" s="3"/>
      <c r="H19" s="3"/>
    </row>
    <row r="20" spans="1:8">
      <c r="A20" s="10" t="str">
        <f>"20/1"</f>
        <v>20/1</v>
      </c>
      <c r="B20" s="9">
        <v>0.57291666666666663</v>
      </c>
      <c r="C20" s="5" t="s">
        <v>22</v>
      </c>
      <c r="D20" s="13">
        <v>35</v>
      </c>
      <c r="E20" s="14" t="s">
        <v>28</v>
      </c>
      <c r="F20" s="3"/>
      <c r="G20" s="3"/>
      <c r="H20" s="3"/>
    </row>
    <row r="21" spans="1:8">
      <c r="A21" s="10" t="str">
        <f>"20/2"</f>
        <v>20/2</v>
      </c>
      <c r="B21" s="9">
        <v>0.625</v>
      </c>
      <c r="C21" s="5" t="s">
        <v>23</v>
      </c>
      <c r="D21" s="13">
        <v>40</v>
      </c>
      <c r="E21" s="14" t="s">
        <v>28</v>
      </c>
      <c r="F21" s="3"/>
      <c r="G21" s="3"/>
      <c r="H21" s="3"/>
    </row>
    <row r="22" spans="1:8">
      <c r="A22" s="10" t="str">
        <f>"21/1"</f>
        <v>21/1</v>
      </c>
      <c r="B22" s="9">
        <v>0.6875</v>
      </c>
      <c r="C22" s="5" t="s">
        <v>24</v>
      </c>
      <c r="D22" s="13">
        <v>34</v>
      </c>
      <c r="E22" s="14" t="s">
        <v>29</v>
      </c>
      <c r="F22" s="3"/>
      <c r="G22" s="3"/>
      <c r="H22" s="3"/>
    </row>
    <row r="23" spans="1:8">
      <c r="A23" s="10" t="str">
        <f>"21/2"</f>
        <v>21/2</v>
      </c>
      <c r="B23" s="9">
        <v>0.75</v>
      </c>
      <c r="C23" s="5" t="s">
        <v>84</v>
      </c>
      <c r="D23" s="13">
        <v>35</v>
      </c>
      <c r="E23" s="14" t="s">
        <v>29</v>
      </c>
    </row>
    <row r="24" spans="1:8">
      <c r="A24" s="45" t="s">
        <v>12</v>
      </c>
      <c r="B24" s="46"/>
      <c r="C24" s="46"/>
      <c r="D24" s="46"/>
      <c r="E24" s="47"/>
    </row>
    <row r="25" spans="1:8">
      <c r="A25" s="10" t="str">
        <f>"03"</f>
        <v>03</v>
      </c>
      <c r="B25" s="9">
        <v>0.35416666666666669</v>
      </c>
      <c r="C25" s="6" t="s">
        <v>30</v>
      </c>
      <c r="D25" s="15">
        <v>30</v>
      </c>
      <c r="E25" s="16" t="s">
        <v>7</v>
      </c>
    </row>
    <row r="26" spans="1:8">
      <c r="A26" s="10" t="str">
        <f>"04"</f>
        <v>04</v>
      </c>
      <c r="B26" s="9">
        <v>0.45833333333333331</v>
      </c>
      <c r="C26" s="6" t="s">
        <v>31</v>
      </c>
      <c r="D26" s="15">
        <v>17</v>
      </c>
      <c r="E26" s="16" t="s">
        <v>34</v>
      </c>
    </row>
    <row r="27" spans="1:8">
      <c r="A27" s="10" t="str">
        <f>"05"</f>
        <v>05</v>
      </c>
      <c r="B27" s="9">
        <v>0.53125</v>
      </c>
      <c r="C27" s="6" t="s">
        <v>32</v>
      </c>
      <c r="D27" s="15">
        <v>32</v>
      </c>
      <c r="E27" s="16" t="s">
        <v>35</v>
      </c>
    </row>
    <row r="28" spans="1:8" ht="16" thickBot="1">
      <c r="A28" s="11" t="str">
        <f>"06"</f>
        <v>06</v>
      </c>
      <c r="B28" s="12">
        <v>0.625</v>
      </c>
      <c r="C28" s="7" t="s">
        <v>33</v>
      </c>
      <c r="D28" s="17">
        <v>27</v>
      </c>
      <c r="E28" s="18" t="s">
        <v>36</v>
      </c>
    </row>
    <row r="29" spans="1:8" ht="16" thickBot="1"/>
    <row r="30" spans="1:8">
      <c r="A30" s="50" t="s">
        <v>37</v>
      </c>
      <c r="B30" s="51"/>
      <c r="C30" s="51"/>
      <c r="D30" s="51"/>
      <c r="E30" s="52"/>
    </row>
    <row r="31" spans="1:8">
      <c r="A31" s="53" t="s">
        <v>11</v>
      </c>
      <c r="B31" s="54"/>
      <c r="C31" s="54"/>
      <c r="D31" s="54"/>
      <c r="E31" s="55"/>
    </row>
    <row r="32" spans="1:8">
      <c r="A32" s="19" t="s">
        <v>1</v>
      </c>
      <c r="B32" s="20" t="s">
        <v>2</v>
      </c>
      <c r="C32" s="21" t="s">
        <v>3</v>
      </c>
      <c r="D32" s="20" t="s">
        <v>4</v>
      </c>
      <c r="E32" s="22" t="s">
        <v>5</v>
      </c>
    </row>
    <row r="33" spans="1:5">
      <c r="A33" s="10" t="str">
        <f>"26/1"</f>
        <v>26/1</v>
      </c>
      <c r="B33" s="9">
        <v>0.3125</v>
      </c>
      <c r="C33" s="5" t="s">
        <v>38</v>
      </c>
      <c r="D33" s="13">
        <v>50</v>
      </c>
      <c r="E33" s="14" t="s">
        <v>45</v>
      </c>
    </row>
    <row r="34" spans="1:5">
      <c r="A34" s="10" t="str">
        <f>"26/2"</f>
        <v>26/2</v>
      </c>
      <c r="B34" s="9">
        <v>0.375</v>
      </c>
      <c r="C34" s="5" t="s">
        <v>39</v>
      </c>
      <c r="D34" s="13">
        <v>50</v>
      </c>
      <c r="E34" s="14" t="s">
        <v>45</v>
      </c>
    </row>
    <row r="35" spans="1:5">
      <c r="A35" s="10" t="str">
        <f>"28/1"</f>
        <v>28/1</v>
      </c>
      <c r="B35" s="9">
        <v>0.45833333333333331</v>
      </c>
      <c r="C35" s="5" t="s">
        <v>40</v>
      </c>
      <c r="D35" s="13">
        <v>42</v>
      </c>
      <c r="E35" s="14" t="s">
        <v>34</v>
      </c>
    </row>
    <row r="36" spans="1:5">
      <c r="A36" s="10" t="str">
        <f>"28/2"</f>
        <v>28/2</v>
      </c>
      <c r="B36" s="9">
        <v>0.52083333333333337</v>
      </c>
      <c r="C36" s="5" t="s">
        <v>41</v>
      </c>
      <c r="D36" s="13">
        <v>46</v>
      </c>
      <c r="E36" s="14" t="s">
        <v>34</v>
      </c>
    </row>
    <row r="37" spans="1:5">
      <c r="A37" s="10" t="str">
        <f>"33"</f>
        <v>33</v>
      </c>
      <c r="B37" s="9">
        <v>0.60416666666666663</v>
      </c>
      <c r="C37" s="5" t="s">
        <v>42</v>
      </c>
      <c r="D37" s="13">
        <v>29</v>
      </c>
      <c r="E37" s="14" t="s">
        <v>4</v>
      </c>
    </row>
    <row r="38" spans="1:5">
      <c r="A38" s="10" t="str">
        <f>"24"</f>
        <v>24</v>
      </c>
      <c r="B38" s="9">
        <v>0.66666666666666663</v>
      </c>
      <c r="C38" s="5" t="s">
        <v>43</v>
      </c>
      <c r="D38" s="13">
        <v>43</v>
      </c>
      <c r="E38" s="14" t="s">
        <v>46</v>
      </c>
    </row>
    <row r="39" spans="1:5">
      <c r="A39" s="10" t="str">
        <f>"25"</f>
        <v>25</v>
      </c>
      <c r="B39" s="9">
        <v>0.73958333333333337</v>
      </c>
      <c r="C39" s="5" t="s">
        <v>44</v>
      </c>
      <c r="D39" s="13">
        <v>43</v>
      </c>
      <c r="E39" s="14" t="s">
        <v>47</v>
      </c>
    </row>
    <row r="40" spans="1:5">
      <c r="A40" s="45" t="s">
        <v>12</v>
      </c>
      <c r="B40" s="46"/>
      <c r="C40" s="46"/>
      <c r="D40" s="46"/>
      <c r="E40" s="47"/>
    </row>
    <row r="41" spans="1:5">
      <c r="A41" s="10">
        <v>11</v>
      </c>
      <c r="B41" s="9">
        <v>0.35416666666666669</v>
      </c>
      <c r="C41" s="6" t="s">
        <v>48</v>
      </c>
      <c r="D41" s="15">
        <v>31</v>
      </c>
      <c r="E41" s="16" t="s">
        <v>49</v>
      </c>
    </row>
    <row r="42" spans="1:5">
      <c r="A42" s="10" t="str">
        <f>"07"</f>
        <v>07</v>
      </c>
      <c r="B42" s="9">
        <v>0.52083333333333337</v>
      </c>
      <c r="C42" s="6" t="s">
        <v>50</v>
      </c>
      <c r="D42" s="15">
        <v>13</v>
      </c>
      <c r="E42" s="16" t="s">
        <v>51</v>
      </c>
    </row>
    <row r="43" spans="1:5">
      <c r="A43" s="10" t="str">
        <f>"13"</f>
        <v>13</v>
      </c>
      <c r="B43" s="9">
        <v>0.58333333333333337</v>
      </c>
      <c r="C43" s="6" t="s">
        <v>52</v>
      </c>
      <c r="D43" s="15">
        <v>35</v>
      </c>
      <c r="E43" s="16" t="s">
        <v>53</v>
      </c>
    </row>
    <row r="44" spans="1:5" ht="16" thickBot="1"/>
    <row r="45" spans="1:5">
      <c r="A45" s="50" t="s">
        <v>54</v>
      </c>
      <c r="B45" s="51"/>
      <c r="C45" s="51"/>
      <c r="D45" s="51"/>
      <c r="E45" s="52"/>
    </row>
    <row r="46" spans="1:5">
      <c r="A46" s="53" t="s">
        <v>11</v>
      </c>
      <c r="B46" s="54"/>
      <c r="C46" s="54"/>
      <c r="D46" s="54"/>
      <c r="E46" s="55"/>
    </row>
    <row r="47" spans="1:5">
      <c r="A47" s="19" t="s">
        <v>1</v>
      </c>
      <c r="B47" s="20" t="s">
        <v>2</v>
      </c>
      <c r="C47" s="21" t="s">
        <v>3</v>
      </c>
      <c r="D47" s="20" t="s">
        <v>4</v>
      </c>
      <c r="E47" s="22" t="s">
        <v>5</v>
      </c>
    </row>
    <row r="48" spans="1:5">
      <c r="A48" s="10" t="str">
        <f>"30"</f>
        <v>30</v>
      </c>
      <c r="B48" s="9">
        <v>0.375</v>
      </c>
      <c r="C48" s="5" t="s">
        <v>55</v>
      </c>
      <c r="D48" s="13">
        <v>61</v>
      </c>
      <c r="E48" s="14" t="s">
        <v>36</v>
      </c>
    </row>
    <row r="49" spans="1:5">
      <c r="A49" s="10" t="str">
        <f>"32"</f>
        <v>32</v>
      </c>
      <c r="B49" s="9">
        <v>0.5</v>
      </c>
      <c r="C49" s="5" t="s">
        <v>56</v>
      </c>
      <c r="D49" s="13">
        <v>85</v>
      </c>
      <c r="E49" s="14" t="s">
        <v>13</v>
      </c>
    </row>
    <row r="50" spans="1:5">
      <c r="A50" s="10" t="str">
        <f>"29"</f>
        <v>29</v>
      </c>
      <c r="B50" s="9">
        <v>0.64583333333333337</v>
      </c>
      <c r="C50" s="5" t="s">
        <v>57</v>
      </c>
      <c r="D50" s="13">
        <v>30</v>
      </c>
      <c r="E50" s="14" t="s">
        <v>35</v>
      </c>
    </row>
    <row r="51" spans="1:5">
      <c r="A51" s="10"/>
      <c r="B51" s="9">
        <v>0.6875</v>
      </c>
      <c r="C51" s="48" t="s">
        <v>58</v>
      </c>
      <c r="D51" s="48"/>
      <c r="E51" s="49"/>
    </row>
    <row r="52" spans="1:5">
      <c r="A52" s="10"/>
      <c r="B52" s="9">
        <v>0.72916666666666663</v>
      </c>
      <c r="C52" s="48" t="s">
        <v>59</v>
      </c>
      <c r="D52" s="48"/>
      <c r="E52" s="49"/>
    </row>
    <row r="53" spans="1:5">
      <c r="A53" s="10">
        <v>35</v>
      </c>
      <c r="B53" s="9">
        <v>0.77083333333333337</v>
      </c>
      <c r="C53" s="5" t="s">
        <v>60</v>
      </c>
      <c r="D53" s="13">
        <v>10</v>
      </c>
      <c r="E53" s="14" t="s">
        <v>49</v>
      </c>
    </row>
    <row r="54" spans="1:5">
      <c r="A54" s="45" t="s">
        <v>12</v>
      </c>
      <c r="B54" s="46"/>
      <c r="C54" s="46"/>
      <c r="D54" s="46"/>
      <c r="E54" s="47"/>
    </row>
    <row r="55" spans="1:5">
      <c r="A55" s="10">
        <v>10</v>
      </c>
      <c r="B55" s="9">
        <v>0.3125</v>
      </c>
      <c r="C55" s="6" t="s">
        <v>63</v>
      </c>
      <c r="D55" s="15">
        <v>35</v>
      </c>
      <c r="E55" s="16" t="s">
        <v>61</v>
      </c>
    </row>
    <row r="56" spans="1:5">
      <c r="A56" s="10" t="str">
        <f>"12"</f>
        <v>12</v>
      </c>
      <c r="B56" s="9">
        <v>0.4375</v>
      </c>
      <c r="C56" s="6" t="s">
        <v>62</v>
      </c>
      <c r="D56" s="15">
        <v>46</v>
      </c>
      <c r="E56" s="16" t="s">
        <v>64</v>
      </c>
    </row>
    <row r="57" spans="1:5" ht="16" thickBot="1">
      <c r="A57" s="23" t="str">
        <f>"14"</f>
        <v>14</v>
      </c>
      <c r="B57" s="24">
        <v>0.625</v>
      </c>
      <c r="C57" s="25" t="s">
        <v>65</v>
      </c>
      <c r="D57" s="26">
        <v>48</v>
      </c>
      <c r="E57" s="27" t="s">
        <v>66</v>
      </c>
    </row>
    <row r="58" spans="1:5" ht="16" thickBot="1">
      <c r="A58" s="56" t="s">
        <v>67</v>
      </c>
      <c r="B58" s="57"/>
      <c r="C58" s="57"/>
      <c r="D58" s="57"/>
      <c r="E58" s="58"/>
    </row>
    <row r="59" spans="1:5" ht="16" thickBot="1"/>
    <row r="60" spans="1:5">
      <c r="A60" s="59" t="s">
        <v>68</v>
      </c>
      <c r="B60" s="60"/>
      <c r="C60" s="60"/>
      <c r="D60" s="60"/>
      <c r="E60" s="61"/>
    </row>
    <row r="61" spans="1:5">
      <c r="A61" s="62" t="s">
        <v>11</v>
      </c>
      <c r="B61" s="63"/>
      <c r="C61" s="63"/>
      <c r="D61" s="63"/>
      <c r="E61" s="64"/>
    </row>
    <row r="62" spans="1:5">
      <c r="A62" s="28" t="s">
        <v>1</v>
      </c>
      <c r="B62" s="29" t="s">
        <v>2</v>
      </c>
      <c r="C62" s="30" t="s">
        <v>3</v>
      </c>
      <c r="D62" s="29" t="s">
        <v>4</v>
      </c>
      <c r="E62" s="31" t="s">
        <v>5</v>
      </c>
    </row>
    <row r="63" spans="1:5">
      <c r="A63" s="32" t="str">
        <f>"22"</f>
        <v>22</v>
      </c>
      <c r="B63" s="33">
        <v>0.33333333333333331</v>
      </c>
      <c r="C63" s="34" t="s">
        <v>69</v>
      </c>
      <c r="D63" s="35">
        <v>28</v>
      </c>
      <c r="E63" s="36" t="s">
        <v>70</v>
      </c>
    </row>
    <row r="64" spans="1:5">
      <c r="A64" s="32" t="str">
        <f>"23"</f>
        <v>23</v>
      </c>
      <c r="B64" s="33">
        <v>0.39583333333333331</v>
      </c>
      <c r="C64" s="34" t="s">
        <v>71</v>
      </c>
      <c r="D64" s="35">
        <v>54</v>
      </c>
      <c r="E64" s="36" t="s">
        <v>72</v>
      </c>
    </row>
    <row r="65" spans="1:5">
      <c r="A65" s="32" t="str">
        <f>"31"</f>
        <v>31</v>
      </c>
      <c r="B65" s="33">
        <v>0.46875</v>
      </c>
      <c r="C65" s="34" t="s">
        <v>73</v>
      </c>
      <c r="D65" s="35">
        <v>55</v>
      </c>
      <c r="E65" s="36" t="s">
        <v>51</v>
      </c>
    </row>
    <row r="66" spans="1:5">
      <c r="A66" s="32" t="str">
        <f>"01"</f>
        <v>01</v>
      </c>
      <c r="B66" s="33">
        <v>0.54166666666666663</v>
      </c>
      <c r="C66" s="34" t="s">
        <v>74</v>
      </c>
      <c r="D66" s="35">
        <v>3</v>
      </c>
      <c r="E66" s="36" t="s">
        <v>47</v>
      </c>
    </row>
    <row r="67" spans="1:5">
      <c r="A67" s="65">
        <v>34</v>
      </c>
      <c r="B67" s="33">
        <v>0.58333333333333337</v>
      </c>
      <c r="C67" s="34" t="s">
        <v>75</v>
      </c>
      <c r="D67" s="68">
        <v>57</v>
      </c>
      <c r="E67" s="71" t="s">
        <v>61</v>
      </c>
    </row>
    <row r="68" spans="1:5">
      <c r="A68" s="66"/>
      <c r="B68" s="74" t="s">
        <v>77</v>
      </c>
      <c r="C68" s="75"/>
      <c r="D68" s="69"/>
      <c r="E68" s="72"/>
    </row>
    <row r="69" spans="1:5">
      <c r="A69" s="67"/>
      <c r="B69" s="33" t="s">
        <v>76</v>
      </c>
      <c r="C69" s="34" t="s">
        <v>78</v>
      </c>
      <c r="D69" s="70"/>
      <c r="E69" s="73"/>
    </row>
    <row r="70" spans="1:5">
      <c r="A70" s="62" t="s">
        <v>12</v>
      </c>
      <c r="B70" s="63"/>
      <c r="C70" s="63"/>
      <c r="D70" s="63"/>
      <c r="E70" s="64"/>
    </row>
    <row r="71" spans="1:5">
      <c r="A71" s="37" t="str">
        <f>"15"</f>
        <v>15</v>
      </c>
      <c r="B71" s="33">
        <v>0.35416666666666669</v>
      </c>
      <c r="C71" s="34" t="s">
        <v>79</v>
      </c>
      <c r="D71" s="35">
        <v>26</v>
      </c>
      <c r="E71" s="36" t="s">
        <v>82</v>
      </c>
    </row>
    <row r="72" spans="1:5">
      <c r="A72" s="37" t="str">
        <f>"2"</f>
        <v>2</v>
      </c>
      <c r="B72" s="33">
        <v>0.5</v>
      </c>
      <c r="C72" s="34" t="s">
        <v>80</v>
      </c>
      <c r="D72" s="35">
        <v>12</v>
      </c>
      <c r="E72" s="36" t="s">
        <v>45</v>
      </c>
    </row>
    <row r="73" spans="1:5" ht="16" thickBot="1">
      <c r="A73" s="40" t="str">
        <f>"16"</f>
        <v>16</v>
      </c>
      <c r="B73" s="41">
        <v>0.58333333333333337</v>
      </c>
      <c r="C73" s="42" t="s">
        <v>81</v>
      </c>
      <c r="D73" s="43">
        <v>10</v>
      </c>
      <c r="E73" s="44" t="s">
        <v>83</v>
      </c>
    </row>
    <row r="74" spans="1:5">
      <c r="A74" s="39"/>
      <c r="B74" s="39"/>
      <c r="C74" s="38"/>
      <c r="D74" s="39"/>
      <c r="E74" s="39"/>
    </row>
  </sheetData>
  <mergeCells count="22">
    <mergeCell ref="A58:E58"/>
    <mergeCell ref="A60:E60"/>
    <mergeCell ref="A61:E61"/>
    <mergeCell ref="A70:E70"/>
    <mergeCell ref="A67:A69"/>
    <mergeCell ref="D67:D69"/>
    <mergeCell ref="E67:E69"/>
    <mergeCell ref="B68:C68"/>
    <mergeCell ref="A54:E54"/>
    <mergeCell ref="C51:E51"/>
    <mergeCell ref="C52:E52"/>
    <mergeCell ref="A1:E1"/>
    <mergeCell ref="A2:E2"/>
    <mergeCell ref="A8:E8"/>
    <mergeCell ref="A12:E12"/>
    <mergeCell ref="A13:E13"/>
    <mergeCell ref="A24:E24"/>
    <mergeCell ref="A30:E30"/>
    <mergeCell ref="A31:E31"/>
    <mergeCell ref="A40:E40"/>
    <mergeCell ref="A45:E45"/>
    <mergeCell ref="A46:E46"/>
  </mergeCells>
  <phoneticPr fontId="8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Christian Legler - STUDIO D4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Junge</dc:creator>
  <cp:lastModifiedBy>Anna Junge</cp:lastModifiedBy>
  <cp:lastPrinted>2016-07-21T08:32:09Z</cp:lastPrinted>
  <dcterms:created xsi:type="dcterms:W3CDTF">2016-07-21T06:48:59Z</dcterms:created>
  <dcterms:modified xsi:type="dcterms:W3CDTF">2016-07-22T07:14:13Z</dcterms:modified>
</cp:coreProperties>
</file>